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autoCompressPictures="0"/>
  <bookViews>
    <workbookView xWindow="360" yWindow="280" windowWidth="24100" windowHeight="17260" firstSheet="3" activeTab="6"/>
  </bookViews>
  <sheets>
    <sheet name="Sensitivity Report 1" sheetId="19" r:id="rId1"/>
    <sheet name="1" sheetId="17" r:id="rId2"/>
    <sheet name="Sensitivity Report 2" sheetId="21" r:id="rId3"/>
    <sheet name="2" sheetId="20" r:id="rId4"/>
    <sheet name="Sensitivity Report 3" sheetId="23" r:id="rId5"/>
    <sheet name="Ralph" sheetId="22" r:id="rId6"/>
    <sheet name="Sensitivity Report 4" sheetId="27" r:id="rId7"/>
    <sheet name="Oak Works" sheetId="1" r:id="rId8"/>
  </sheets>
  <definedNames>
    <definedName name="solver_adj" localSheetId="1" hidden="1">'1'!$A$2:$B$2</definedName>
    <definedName name="solver_adj" localSheetId="3" hidden="1">'2'!$A$2:$B$2</definedName>
    <definedName name="solver_adj" localSheetId="7" hidden="1">'Oak Works'!$B$5:$D$6</definedName>
    <definedName name="solver_adj" localSheetId="5" hidden="1">Ralph!$B$3:$C$3</definedName>
    <definedName name="solver_cvg" localSheetId="1" hidden="1">0.0001</definedName>
    <definedName name="solver_cvg" localSheetId="3" hidden="1">0.0001</definedName>
    <definedName name="solver_cvg" localSheetId="7" hidden="1">0.0001</definedName>
    <definedName name="solver_cvg" localSheetId="5" hidden="1">0.0001</definedName>
    <definedName name="solver_drv" localSheetId="1" hidden="1">1</definedName>
    <definedName name="solver_drv" localSheetId="3" hidden="1">1</definedName>
    <definedName name="solver_drv" localSheetId="7" hidden="1">1</definedName>
    <definedName name="solver_drv" localSheetId="5" hidden="1">1</definedName>
    <definedName name="solver_eng" localSheetId="1" hidden="1">2</definedName>
    <definedName name="solver_eng" localSheetId="3" hidden="1">2</definedName>
    <definedName name="solver_eng" localSheetId="7" hidden="1">2</definedName>
    <definedName name="solver_eng" localSheetId="5" hidden="1">2</definedName>
    <definedName name="solver_est" localSheetId="7" hidden="1">1</definedName>
    <definedName name="solver_itr" localSheetId="1" hidden="1">2147483647</definedName>
    <definedName name="solver_itr" localSheetId="3" hidden="1">2147483647</definedName>
    <definedName name="solver_itr" localSheetId="7" hidden="1">2147483647</definedName>
    <definedName name="solver_itr" localSheetId="5" hidden="1">2147483647</definedName>
    <definedName name="solver_lhs1" localSheetId="1" hidden="1">'1'!$A$10:$A$13</definedName>
    <definedName name="solver_lhs1" localSheetId="3" hidden="1">'2'!$A$9:$A$11</definedName>
    <definedName name="solver_lhs1" localSheetId="7" hidden="1">'Oak Works'!$B$15:$B$17</definedName>
    <definedName name="solver_lhs1" localSheetId="5" hidden="1">Ralph!$B$11</definedName>
    <definedName name="solver_lhs2" localSheetId="7" hidden="1">'Oak Works'!$B$18:$B$19</definedName>
    <definedName name="solver_lhs2" localSheetId="5" hidden="1">Ralph!$B$9:$B$10</definedName>
    <definedName name="solver_lin" localSheetId="1" hidden="1">1</definedName>
    <definedName name="solver_lin" localSheetId="3" hidden="1">1</definedName>
    <definedName name="solver_lin" localSheetId="7" hidden="1">1</definedName>
    <definedName name="solver_lin" localSheetId="5" hidden="1">1</definedName>
    <definedName name="solver_mip" localSheetId="1" hidden="1">2147483647</definedName>
    <definedName name="solver_mip" localSheetId="3" hidden="1">2147483647</definedName>
    <definedName name="solver_mip" localSheetId="7" hidden="1">2147483647</definedName>
    <definedName name="solver_mip" localSheetId="5" hidden="1">2147483647</definedName>
    <definedName name="solver_mni" localSheetId="1" hidden="1">30</definedName>
    <definedName name="solver_mni" localSheetId="3" hidden="1">30</definedName>
    <definedName name="solver_mni" localSheetId="7" hidden="1">30</definedName>
    <definedName name="solver_mni" localSheetId="5" hidden="1">30</definedName>
    <definedName name="solver_mrt" localSheetId="1" hidden="1">0.075</definedName>
    <definedName name="solver_mrt" localSheetId="3" hidden="1">0.075</definedName>
    <definedName name="solver_mrt" localSheetId="7" hidden="1">0.075</definedName>
    <definedName name="solver_mrt" localSheetId="5" hidden="1">0.075</definedName>
    <definedName name="solver_msl" localSheetId="1" hidden="1">2</definedName>
    <definedName name="solver_msl" localSheetId="3" hidden="1">2</definedName>
    <definedName name="solver_msl" localSheetId="7" hidden="1">2</definedName>
    <definedName name="solver_msl" localSheetId="5" hidden="1">2</definedName>
    <definedName name="solver_neg" localSheetId="1" hidden="1">1</definedName>
    <definedName name="solver_neg" localSheetId="3" hidden="1">1</definedName>
    <definedName name="solver_neg" localSheetId="7" hidden="1">1</definedName>
    <definedName name="solver_neg" localSheetId="5" hidden="1">1</definedName>
    <definedName name="solver_nod" localSheetId="1" hidden="1">2147483647</definedName>
    <definedName name="solver_nod" localSheetId="3" hidden="1">2147483647</definedName>
    <definedName name="solver_nod" localSheetId="7" hidden="1">2147483647</definedName>
    <definedName name="solver_nod" localSheetId="5" hidden="1">2147483647</definedName>
    <definedName name="solver_num" localSheetId="1" hidden="1">1</definedName>
    <definedName name="solver_num" localSheetId="3" hidden="1">1</definedName>
    <definedName name="solver_num" localSheetId="7" hidden="1">2</definedName>
    <definedName name="solver_num" localSheetId="5" hidden="1">2</definedName>
    <definedName name="solver_nwt" localSheetId="7" hidden="1">1</definedName>
    <definedName name="solver_opt" localSheetId="1" hidden="1">'1'!$D$3</definedName>
    <definedName name="solver_opt" localSheetId="3" hidden="1">'2'!$D$3</definedName>
    <definedName name="solver_opt" localSheetId="7" hidden="1">'Oak Works'!$F$6</definedName>
    <definedName name="solver_opt" localSheetId="5" hidden="1">Ralph!$E$3</definedName>
    <definedName name="solver_pre" localSheetId="1" hidden="1">0.000001</definedName>
    <definedName name="solver_pre" localSheetId="3" hidden="1">0.000001</definedName>
    <definedName name="solver_pre" localSheetId="7" hidden="1">0.000001</definedName>
    <definedName name="solver_pre" localSheetId="5" hidden="1">0.000001</definedName>
    <definedName name="solver_rbv" localSheetId="1" hidden="1">1</definedName>
    <definedName name="solver_rbv" localSheetId="3" hidden="1">1</definedName>
    <definedName name="solver_rbv" localSheetId="7" hidden="1">1</definedName>
    <definedName name="solver_rbv" localSheetId="5" hidden="1">1</definedName>
    <definedName name="solver_rel1" localSheetId="1" hidden="1">1</definedName>
    <definedName name="solver_rel1" localSheetId="3" hidden="1">3</definedName>
    <definedName name="solver_rel1" localSheetId="7" hidden="1">1</definedName>
    <definedName name="solver_rel1" localSheetId="5" hidden="1">1</definedName>
    <definedName name="solver_rel2" localSheetId="7" hidden="1">2</definedName>
    <definedName name="solver_rel2" localSheetId="5" hidden="1">3</definedName>
    <definedName name="solver_rhs1" localSheetId="1" hidden="1">'1'!$C$10:$C$13</definedName>
    <definedName name="solver_rhs1" localSheetId="3" hidden="1">'2'!$C$9:$C$11</definedName>
    <definedName name="solver_rhs1" localSheetId="7" hidden="1">'Oak Works'!$D$15:$D$17</definedName>
    <definedName name="solver_rhs1" localSheetId="5" hidden="1">Ralph!$D$11</definedName>
    <definedName name="solver_rhs2" localSheetId="7" hidden="1">'Oak Works'!$D$18:$D$19</definedName>
    <definedName name="solver_rhs2" localSheetId="5" hidden="1">Ralph!$D$9:$D$10</definedName>
    <definedName name="solver_rlx" localSheetId="1" hidden="1">2</definedName>
    <definedName name="solver_rlx" localSheetId="3" hidden="1">2</definedName>
    <definedName name="solver_rlx" localSheetId="7" hidden="1">2</definedName>
    <definedName name="solver_rlx" localSheetId="5" hidden="1">2</definedName>
    <definedName name="solver_rsd" localSheetId="1" hidden="1">0</definedName>
    <definedName name="solver_rsd" localSheetId="3" hidden="1">0</definedName>
    <definedName name="solver_rsd" localSheetId="7" hidden="1">0</definedName>
    <definedName name="solver_rsd" localSheetId="5" hidden="1">0</definedName>
    <definedName name="solver_scl" localSheetId="1" hidden="1">1</definedName>
    <definedName name="solver_scl" localSheetId="3" hidden="1">1</definedName>
    <definedName name="solver_scl" localSheetId="7" hidden="1">1</definedName>
    <definedName name="solver_scl" localSheetId="5" hidden="1">1</definedName>
    <definedName name="solver_sho" localSheetId="1" hidden="1">2</definedName>
    <definedName name="solver_sho" localSheetId="3" hidden="1">2</definedName>
    <definedName name="solver_sho" localSheetId="7" hidden="1">2</definedName>
    <definedName name="solver_sho" localSheetId="5" hidden="1">2</definedName>
    <definedName name="solver_ssz" localSheetId="1" hidden="1">100</definedName>
    <definedName name="solver_ssz" localSheetId="3" hidden="1">100</definedName>
    <definedName name="solver_ssz" localSheetId="7" hidden="1">100</definedName>
    <definedName name="solver_ssz" localSheetId="5" hidden="1">100</definedName>
    <definedName name="solver_tim" localSheetId="1" hidden="1">2147483647</definedName>
    <definedName name="solver_tim" localSheetId="3" hidden="1">2147483647</definedName>
    <definedName name="solver_tim" localSheetId="7" hidden="1">2147483647</definedName>
    <definedName name="solver_tim" localSheetId="5" hidden="1">2147483647</definedName>
    <definedName name="solver_tol" localSheetId="1" hidden="1">0.01</definedName>
    <definedName name="solver_tol" localSheetId="3" hidden="1">0.01</definedName>
    <definedName name="solver_tol" localSheetId="7" hidden="1">0.01</definedName>
    <definedName name="solver_tol" localSheetId="5" hidden="1">0.01</definedName>
    <definedName name="solver_typ" localSheetId="1" hidden="1">1</definedName>
    <definedName name="solver_typ" localSheetId="3" hidden="1">2</definedName>
    <definedName name="solver_typ" localSheetId="7" hidden="1">2</definedName>
    <definedName name="solver_typ" localSheetId="5" hidden="1">2</definedName>
    <definedName name="solver_val" localSheetId="1" hidden="1">0</definedName>
    <definedName name="solver_val" localSheetId="3" hidden="1">0</definedName>
    <definedName name="solver_val" localSheetId="7" hidden="1">0</definedName>
    <definedName name="solver_val" localSheetId="5" hidden="1">0</definedName>
    <definedName name="solver_ver" localSheetId="1" hidden="1">2</definedName>
    <definedName name="solver_ver" localSheetId="3" hidden="1">2</definedName>
    <definedName name="solver_ver" localSheetId="7" hidden="1">2</definedName>
    <definedName name="solver_ver" localSheetId="5" hidden="1">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22" l="1"/>
  <c r="B11" i="22"/>
  <c r="D10" i="22"/>
  <c r="B10" i="22"/>
  <c r="D9" i="22"/>
  <c r="B9" i="22"/>
  <c r="E3" i="22"/>
  <c r="C11" i="20"/>
  <c r="A11" i="20"/>
  <c r="C10" i="20"/>
  <c r="A10" i="20"/>
  <c r="C9" i="20"/>
  <c r="A9" i="20"/>
  <c r="D3" i="20"/>
  <c r="C13" i="17"/>
  <c r="A13" i="17"/>
  <c r="C12" i="17"/>
  <c r="A12" i="17"/>
  <c r="C11" i="17"/>
  <c r="A11" i="17"/>
  <c r="C10" i="17"/>
  <c r="A10" i="17"/>
  <c r="D3" i="17"/>
  <c r="D19" i="1"/>
  <c r="C12" i="1"/>
  <c r="D12" i="1"/>
  <c r="B12" i="1"/>
  <c r="B19" i="1"/>
  <c r="C11" i="1"/>
  <c r="D11" i="1"/>
  <c r="B11" i="1"/>
  <c r="B18" i="1"/>
  <c r="D17" i="1"/>
  <c r="D16" i="1"/>
  <c r="D15" i="1"/>
  <c r="C7" i="1"/>
  <c r="B16" i="1"/>
  <c r="D7" i="1"/>
  <c r="B17" i="1"/>
  <c r="B7" i="1"/>
  <c r="B15" i="1"/>
  <c r="F6" i="1"/>
</calcChain>
</file>

<file path=xl/sharedStrings.xml><?xml version="1.0" encoding="utf-8"?>
<sst xmlns="http://schemas.openxmlformats.org/spreadsheetml/2006/main" count="222" uniqueCount="97">
  <si>
    <t>Oak Works</t>
  </si>
  <si>
    <t>Carpenter</t>
  </si>
  <si>
    <t>A</t>
  </si>
  <si>
    <t>B</t>
  </si>
  <si>
    <t>C</t>
  </si>
  <si>
    <t>Hourly wage</t>
  </si>
  <si>
    <t>Cost:</t>
  </si>
  <si>
    <t>Hours to complete all tables</t>
  </si>
  <si>
    <t>Hours to complete all chairs</t>
  </si>
  <si>
    <t>Hours worked on tables</t>
  </si>
  <si>
    <t>Hours worked on chairs</t>
  </si>
  <si>
    <t>Total hours worked</t>
  </si>
  <si>
    <t>Hours available</t>
  </si>
  <si>
    <t>Carpenter A:</t>
  </si>
  <si>
    <t>&lt;=</t>
  </si>
  <si>
    <t>Carpenter B:</t>
  </si>
  <si>
    <t>Carpenter C:</t>
  </si>
  <si>
    <t>Fraction of chairs built</t>
  </si>
  <si>
    <t>=</t>
  </si>
  <si>
    <t>Fraction of tables built</t>
  </si>
  <si>
    <t>Finish all chairs:</t>
  </si>
  <si>
    <t>Finish all tables:</t>
  </si>
  <si>
    <t>Microsoft Excel 14.0 Sensitivity Report</t>
  </si>
  <si>
    <t>Worksheet: [hw03.xlsx]Oak Works</t>
  </si>
  <si>
    <t>Variable Cells</t>
  </si>
  <si>
    <t>Cell</t>
  </si>
  <si>
    <t>Name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</si>
  <si>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</si>
  <si>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</si>
  <si>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</si>
  <si>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</si>
  <si>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</si>
  <si>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</si>
  <si>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</si>
  <si>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</si>
  <si>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</si>
  <si>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Constraints</t>
  </si>
  <si>
    <t>Shadow</t>
  </si>
  <si>
    <t>Price</t>
  </si>
  <si>
    <t>Constraint</t>
  </si>
  <si>
    <t>R.H. Side</t>
  </si>
  <si>
    <t>$B$5</t>
  </si>
  <si>
    <t>Hours worked on tables A</t>
  </si>
  <si>
    <t>$C$5</t>
  </si>
  <si>
    <t>Hours worked on tables B</t>
  </si>
  <si>
    <t>$D$5</t>
  </si>
  <si>
    <t>Hours worked on tables C</t>
  </si>
  <si>
    <t>$B$6</t>
  </si>
  <si>
    <t>Hours worked on chairs A</t>
  </si>
  <si>
    <t>$C$6</t>
  </si>
  <si>
    <t>Hours worked on chairs B</t>
  </si>
  <si>
    <t>$D$6</t>
  </si>
  <si>
    <t>Hours worked on chairs C</t>
  </si>
  <si>
    <t>$B$15</t>
  </si>
  <si>
    <t>Carpenter A: A</t>
  </si>
  <si>
    <t>$B$16</t>
  </si>
  <si>
    <t>Carpenter B: A</t>
  </si>
  <si>
    <t>$B$17</t>
  </si>
  <si>
    <t>Carpenter C: A</t>
  </si>
  <si>
    <t>$B$18</t>
  </si>
  <si>
    <t>Finish all tables: A</t>
  </si>
  <si>
    <t>$B$19</t>
  </si>
  <si>
    <t>Finish all chairs: A</t>
  </si>
  <si>
    <t>x</t>
  </si>
  <si>
    <t>y</t>
  </si>
  <si>
    <t>Maximize:</t>
  </si>
  <si>
    <t>Worksheet: [hw03.xlsx]1</t>
  </si>
  <si>
    <t>$A$2</t>
  </si>
  <si>
    <t>$B$2</t>
  </si>
  <si>
    <t>$A$10</t>
  </si>
  <si>
    <t>$A$11</t>
  </si>
  <si>
    <t>$A$12</t>
  </si>
  <si>
    <t>$A$13</t>
  </si>
  <si>
    <t>Report Created: 2/4/2011 5:38:51 PM</t>
  </si>
  <si>
    <t>Minimize:</t>
  </si>
  <si>
    <t>&gt;=</t>
  </si>
  <si>
    <t>Worksheet: [hw03.xlsx]2</t>
  </si>
  <si>
    <t>Report Created: 2/4/2011 5:47:14 PM</t>
  </si>
  <si>
    <t>$A$9</t>
  </si>
  <si>
    <t>Ralph</t>
  </si>
  <si>
    <t>Steak</t>
  </si>
  <si>
    <t>Potatoes</t>
  </si>
  <si>
    <t>Total cost:</t>
  </si>
  <si>
    <t>Carbohydrate</t>
  </si>
  <si>
    <t>Protein</t>
  </si>
  <si>
    <t>Fat</t>
  </si>
  <si>
    <t>Worksheet: [hw03.xlsx]Ralph</t>
  </si>
  <si>
    <t>Report Created: 2/4/2011 6:07:07 PM</t>
  </si>
  <si>
    <t>$B$3</t>
  </si>
  <si>
    <t>$C$3</t>
  </si>
  <si>
    <t>$B$11</t>
  </si>
  <si>
    <t>Fat Steak</t>
  </si>
  <si>
    <t>$B$9</t>
  </si>
  <si>
    <t>Carbohydrate Steak</t>
  </si>
  <si>
    <t>$B$10</t>
  </si>
  <si>
    <t>Protein Steak</t>
  </si>
  <si>
    <t>Report Created: 2/4/2011 6:32:59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</si>
</sst>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b/>
      <sz val="11"/>
      <color indexed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/>
    <xf numFmtId="0" fontId="0" fillId="0" borderId="4" xfId="0" applyFill="1" applyBorder="1" applyAlignment="1"/>
    <xf numFmtId="0" fontId="0" fillId="0" borderId="5" xfId="0" applyFill="1" applyBorder="1" applyAlignment="1"/>
    <xf numFmtId="0" fontId="2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/>
    <xf numFmtId="0" fontId="1" fillId="2" borderId="1" xfId="1" applyFill="1" applyBorder="1"/>
    <xf numFmtId="0" fontId="1" fillId="0" borderId="0" xfId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3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sqref="A1:A3"/>
    </sheetView>
  </sheetViews>
  <sheetFormatPr baseColWidth="10" defaultRowHeight="14" x14ac:dyDescent="0"/>
  <cols>
    <col min="1" max="1" width="2.33203125" customWidth="1"/>
    <col min="2" max="2" width="6" bestFit="1" customWidth="1"/>
    <col min="3" max="3" width="5.83203125" customWidth="1"/>
    <col min="4" max="5" width="12.1640625" bestFit="1" customWidth="1"/>
    <col min="6" max="6" width="9.5" bestFit="1" customWidth="1"/>
    <col min="7" max="8" width="12.1640625" bestFit="1" customWidth="1"/>
  </cols>
  <sheetData>
    <row r="1" spans="1:8">
      <c r="A1" s="6" t="s">
        <v>22</v>
      </c>
    </row>
    <row r="2" spans="1:8">
      <c r="A2" s="6" t="s">
        <v>66</v>
      </c>
    </row>
    <row r="3" spans="1:8">
      <c r="A3" s="6" t="s">
        <v>73</v>
      </c>
    </row>
    <row r="6" spans="1:8" ht="15" thickBot="1">
      <c r="A6" t="s">
        <v>24</v>
      </c>
    </row>
    <row r="7" spans="1:8">
      <c r="B7" s="13"/>
      <c r="C7" s="13"/>
      <c r="D7" s="13" t="s">
        <v>27</v>
      </c>
      <c r="E7" s="13" t="s">
        <v>29</v>
      </c>
      <c r="F7" s="13" t="s">
        <v>31</v>
      </c>
      <c r="G7" s="13" t="s">
        <v>33</v>
      </c>
      <c r="H7" s="13" t="s">
        <v>33</v>
      </c>
    </row>
    <row r="8" spans="1:8" ht="15" thickBot="1">
      <c r="B8" s="14" t="s">
        <v>25</v>
      </c>
      <c r="C8" s="14" t="s">
        <v>26</v>
      </c>
      <c r="D8" s="14" t="s">
        <v>28</v>
      </c>
      <c r="E8" s="14" t="s">
        <v>30</v>
      </c>
      <c r="F8" s="14" t="s">
        <v>32</v>
      </c>
      <c r="G8" s="14" t="s">
        <v>34</v>
      </c>
      <c r="H8" s="14" t="s">
        <v>35</v>
      </c>
    </row>
    <row r="9" spans="1:8">
      <c r="B9" s="4" t="s">
        <v>67</v>
      </c>
      <c r="C9" s="4" t="s">
        <v>63</v>
      </c>
      <c r="D9" s="4">
        <v>8.3333333333333339</v>
      </c>
      <c r="E9" s="4">
        <v>0</v>
      </c>
      <c r="F9" s="4">
        <v>2</v>
      </c>
      <c r="G9" s="4">
        <v>1.0000000000000002</v>
      </c>
      <c r="H9" s="4">
        <v>0.79999999999999982</v>
      </c>
    </row>
    <row r="10" spans="1:8" ht="15" thickBot="1">
      <c r="B10" s="5" t="s">
        <v>68</v>
      </c>
      <c r="C10" s="5" t="s">
        <v>64</v>
      </c>
      <c r="D10" s="5">
        <v>6.6666666666666661</v>
      </c>
      <c r="E10" s="5">
        <v>0</v>
      </c>
      <c r="F10" s="5">
        <v>3</v>
      </c>
      <c r="G10" s="5">
        <v>1.9999999999999993</v>
      </c>
      <c r="H10" s="5">
        <v>1.0000000000000002</v>
      </c>
    </row>
    <row r="12" spans="1:8" ht="15" thickBot="1">
      <c r="A12" t="s">
        <v>36</v>
      </c>
    </row>
    <row r="13" spans="1:8">
      <c r="B13" s="13"/>
      <c r="C13" s="13"/>
      <c r="D13" s="13" t="s">
        <v>27</v>
      </c>
      <c r="E13" s="13" t="s">
        <v>37</v>
      </c>
      <c r="F13" s="13" t="s">
        <v>39</v>
      </c>
      <c r="G13" s="13" t="s">
        <v>33</v>
      </c>
      <c r="H13" s="13" t="s">
        <v>33</v>
      </c>
    </row>
    <row r="14" spans="1:8" ht="15" thickBot="1">
      <c r="B14" s="14" t="s">
        <v>25</v>
      </c>
      <c r="C14" s="14" t="s">
        <v>26</v>
      </c>
      <c r="D14" s="14" t="s">
        <v>28</v>
      </c>
      <c r="E14" s="14" t="s">
        <v>38</v>
      </c>
      <c r="F14" s="14" t="s">
        <v>40</v>
      </c>
      <c r="G14" s="14" t="s">
        <v>34</v>
      </c>
      <c r="H14" s="14" t="s">
        <v>35</v>
      </c>
    </row>
    <row r="15" spans="1:8">
      <c r="B15" s="4" t="s">
        <v>69</v>
      </c>
      <c r="C15" s="4" t="s">
        <v>63</v>
      </c>
      <c r="D15" s="4">
        <v>8.3333333333333339</v>
      </c>
      <c r="E15" s="4">
        <v>0</v>
      </c>
      <c r="F15" s="4">
        <v>15</v>
      </c>
      <c r="G15" s="4">
        <v>1E+30</v>
      </c>
      <c r="H15" s="4">
        <v>6.6666666666666661</v>
      </c>
    </row>
    <row r="16" spans="1:8">
      <c r="B16" s="4" t="s">
        <v>70</v>
      </c>
      <c r="C16" s="4" t="s">
        <v>63</v>
      </c>
      <c r="D16" s="4">
        <v>50</v>
      </c>
      <c r="E16" s="4">
        <v>0.33333333333333343</v>
      </c>
      <c r="F16" s="4">
        <v>50</v>
      </c>
      <c r="G16" s="4">
        <v>25</v>
      </c>
      <c r="H16" s="4">
        <v>4.9999999999999973</v>
      </c>
    </row>
    <row r="17" spans="2:8">
      <c r="B17" s="4" t="s">
        <v>71</v>
      </c>
      <c r="C17" s="4" t="s">
        <v>63</v>
      </c>
      <c r="D17" s="4">
        <v>15</v>
      </c>
      <c r="E17" s="4">
        <v>1.333333333333333</v>
      </c>
      <c r="F17" s="4">
        <v>15</v>
      </c>
      <c r="G17" s="4">
        <v>0.76923076923076883</v>
      </c>
      <c r="H17" s="4">
        <v>5</v>
      </c>
    </row>
    <row r="18" spans="2:8" ht="15" thickBot="1">
      <c r="B18" s="5" t="s">
        <v>72</v>
      </c>
      <c r="C18" s="5" t="s">
        <v>63</v>
      </c>
      <c r="D18" s="5">
        <v>31.666666666666664</v>
      </c>
      <c r="E18" s="5">
        <v>0</v>
      </c>
      <c r="F18" s="5">
        <v>35</v>
      </c>
      <c r="G18" s="5">
        <v>1E+30</v>
      </c>
      <c r="H18" s="5">
        <v>3.3333333333333321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43" sqref="D43"/>
    </sheetView>
  </sheetViews>
  <sheetFormatPr baseColWidth="10" defaultRowHeight="15" x14ac:dyDescent="0"/>
  <cols>
    <col min="1" max="16384" width="10.83203125" style="10"/>
  </cols>
  <sheetData>
    <row r="1" spans="1:4">
      <c r="A1" s="9" t="s">
        <v>63</v>
      </c>
      <c r="B1" s="9" t="s">
        <v>64</v>
      </c>
    </row>
    <row r="2" spans="1:4">
      <c r="A2" s="11">
        <v>8.3333333333333339</v>
      </c>
      <c r="B2" s="11">
        <v>6.6666666666666661</v>
      </c>
    </row>
    <row r="3" spans="1:4">
      <c r="A3" s="10">
        <v>2</v>
      </c>
      <c r="B3" s="10">
        <v>3</v>
      </c>
      <c r="C3" s="10" t="s">
        <v>65</v>
      </c>
      <c r="D3" s="11">
        <f>SUMPRODUCT(A2:B2,A3:B3)</f>
        <v>36.666666666666671</v>
      </c>
    </row>
    <row r="5" spans="1:4">
      <c r="A5" s="10">
        <v>1</v>
      </c>
      <c r="B5" s="10">
        <v>0</v>
      </c>
      <c r="C5" s="10">
        <v>15</v>
      </c>
    </row>
    <row r="6" spans="1:4">
      <c r="A6" s="10">
        <v>2</v>
      </c>
      <c r="B6" s="10">
        <v>5</v>
      </c>
      <c r="C6" s="10">
        <v>50</v>
      </c>
    </row>
    <row r="7" spans="1:4">
      <c r="A7" s="10">
        <v>1</v>
      </c>
      <c r="B7" s="10">
        <v>1</v>
      </c>
      <c r="C7" s="10">
        <v>15</v>
      </c>
    </row>
    <row r="8" spans="1:4">
      <c r="A8" s="10">
        <v>3</v>
      </c>
      <c r="B8" s="10">
        <v>1</v>
      </c>
      <c r="C8" s="10">
        <v>35</v>
      </c>
    </row>
    <row r="10" spans="1:4">
      <c r="A10" s="10">
        <f>SUMPRODUCT($A$2:$B$2,A5:B5)</f>
        <v>8.3333333333333339</v>
      </c>
      <c r="B10" s="12" t="s">
        <v>14</v>
      </c>
      <c r="C10" s="10">
        <f>C5</f>
        <v>15</v>
      </c>
    </row>
    <row r="11" spans="1:4">
      <c r="A11" s="10">
        <f t="shared" ref="A11:A13" si="0">SUMPRODUCT($A$2:$B$2,A6:B6)</f>
        <v>50</v>
      </c>
      <c r="B11" s="12" t="s">
        <v>14</v>
      </c>
      <c r="C11" s="10">
        <f t="shared" ref="C11:C13" si="1">C6</f>
        <v>50</v>
      </c>
    </row>
    <row r="12" spans="1:4">
      <c r="A12" s="10">
        <f t="shared" si="0"/>
        <v>15</v>
      </c>
      <c r="B12" s="12" t="s">
        <v>14</v>
      </c>
      <c r="C12" s="10">
        <f t="shared" si="1"/>
        <v>15</v>
      </c>
    </row>
    <row r="13" spans="1:4">
      <c r="A13" s="10">
        <f t="shared" si="0"/>
        <v>31.666666666666664</v>
      </c>
      <c r="B13" s="12" t="s">
        <v>14</v>
      </c>
      <c r="C13" s="10">
        <f t="shared" si="1"/>
        <v>35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workbookViewId="0">
      <selection sqref="A1:A3"/>
    </sheetView>
  </sheetViews>
  <sheetFormatPr baseColWidth="10" defaultRowHeight="14" x14ac:dyDescent="0"/>
  <cols>
    <col min="1" max="1" width="2.33203125" customWidth="1"/>
    <col min="2" max="2" width="6" bestFit="1" customWidth="1"/>
    <col min="3" max="3" width="5.83203125" customWidth="1"/>
    <col min="4" max="4" width="6.1640625" bestFit="1" customWidth="1"/>
    <col min="5" max="5" width="7.83203125" bestFit="1" customWidth="1"/>
    <col min="6" max="6" width="9.5" bestFit="1" customWidth="1"/>
    <col min="7" max="8" width="12.1640625" bestFit="1" customWidth="1"/>
  </cols>
  <sheetData>
    <row r="1" spans="1:8">
      <c r="A1" s="6" t="s">
        <v>22</v>
      </c>
    </row>
    <row r="2" spans="1:8">
      <c r="A2" s="6" t="s">
        <v>76</v>
      </c>
    </row>
    <row r="3" spans="1:8">
      <c r="A3" s="6" t="s">
        <v>77</v>
      </c>
    </row>
    <row r="6" spans="1:8" ht="15" thickBot="1">
      <c r="A6" t="s">
        <v>24</v>
      </c>
    </row>
    <row r="7" spans="1:8">
      <c r="B7" s="13"/>
      <c r="C7" s="13"/>
      <c r="D7" s="13" t="s">
        <v>27</v>
      </c>
      <c r="E7" s="13" t="s">
        <v>29</v>
      </c>
      <c r="F7" s="13" t="s">
        <v>31</v>
      </c>
      <c r="G7" s="13" t="s">
        <v>33</v>
      </c>
      <c r="H7" s="13" t="s">
        <v>33</v>
      </c>
    </row>
    <row r="8" spans="1:8" ht="15" thickBot="1">
      <c r="B8" s="14" t="s">
        <v>25</v>
      </c>
      <c r="C8" s="14" t="s">
        <v>26</v>
      </c>
      <c r="D8" s="14" t="s">
        <v>28</v>
      </c>
      <c r="E8" s="14" t="s">
        <v>30</v>
      </c>
      <c r="F8" s="14" t="s">
        <v>32</v>
      </c>
      <c r="G8" s="14" t="s">
        <v>34</v>
      </c>
      <c r="H8" s="14" t="s">
        <v>35</v>
      </c>
    </row>
    <row r="9" spans="1:8">
      <c r="B9" s="4" t="s">
        <v>67</v>
      </c>
      <c r="C9" s="4" t="s">
        <v>63</v>
      </c>
      <c r="D9" s="4">
        <v>3.75</v>
      </c>
      <c r="E9" s="4">
        <v>0</v>
      </c>
      <c r="F9" s="4">
        <v>4</v>
      </c>
      <c r="G9" s="4">
        <v>1E+30</v>
      </c>
      <c r="H9" s="4">
        <v>0.6666666666666673</v>
      </c>
    </row>
    <row r="10" spans="1:8" ht="15" thickBot="1">
      <c r="B10" s="5" t="s">
        <v>68</v>
      </c>
      <c r="C10" s="5" t="s">
        <v>64</v>
      </c>
      <c r="D10" s="5">
        <v>7.5</v>
      </c>
      <c r="E10" s="5">
        <v>0</v>
      </c>
      <c r="F10" s="5">
        <v>5</v>
      </c>
      <c r="G10" s="5">
        <v>1.0000000000000009</v>
      </c>
      <c r="H10" s="5">
        <v>7</v>
      </c>
    </row>
    <row r="12" spans="1:8" ht="15" thickBot="1">
      <c r="A12" t="s">
        <v>36</v>
      </c>
    </row>
    <row r="13" spans="1:8">
      <c r="B13" s="13"/>
      <c r="C13" s="13"/>
      <c r="D13" s="13" t="s">
        <v>27</v>
      </c>
      <c r="E13" s="13" t="s">
        <v>37</v>
      </c>
      <c r="F13" s="13" t="s">
        <v>39</v>
      </c>
      <c r="G13" s="13" t="s">
        <v>33</v>
      </c>
      <c r="H13" s="13" t="s">
        <v>33</v>
      </c>
    </row>
    <row r="14" spans="1:8" ht="15" thickBot="1">
      <c r="B14" s="14" t="s">
        <v>25</v>
      </c>
      <c r="C14" s="14" t="s">
        <v>26</v>
      </c>
      <c r="D14" s="14" t="s">
        <v>28</v>
      </c>
      <c r="E14" s="14" t="s">
        <v>38</v>
      </c>
      <c r="F14" s="14" t="s">
        <v>40</v>
      </c>
      <c r="G14" s="14" t="s">
        <v>34</v>
      </c>
      <c r="H14" s="14" t="s">
        <v>35</v>
      </c>
    </row>
    <row r="15" spans="1:8">
      <c r="B15" s="4" t="s">
        <v>78</v>
      </c>
      <c r="C15" s="4" t="s">
        <v>63</v>
      </c>
      <c r="D15" s="4">
        <v>30</v>
      </c>
      <c r="E15" s="4">
        <v>1.75</v>
      </c>
      <c r="F15" s="4">
        <v>30</v>
      </c>
      <c r="G15" s="4">
        <v>1E+30</v>
      </c>
      <c r="H15" s="4">
        <v>15.454545454545455</v>
      </c>
    </row>
    <row r="16" spans="1:8">
      <c r="B16" s="4" t="s">
        <v>69</v>
      </c>
      <c r="C16" s="4" t="s">
        <v>63</v>
      </c>
      <c r="D16" s="4">
        <v>41.25</v>
      </c>
      <c r="E16" s="4">
        <v>0</v>
      </c>
      <c r="F16" s="4">
        <v>20</v>
      </c>
      <c r="G16" s="4">
        <v>21.25</v>
      </c>
      <c r="H16" s="4">
        <v>1E+30</v>
      </c>
    </row>
    <row r="17" spans="2:8" ht="15" thickBot="1">
      <c r="B17" s="5" t="s">
        <v>70</v>
      </c>
      <c r="C17" s="5" t="s">
        <v>63</v>
      </c>
      <c r="D17" s="5">
        <v>0</v>
      </c>
      <c r="E17" s="5">
        <v>0.25000000000000022</v>
      </c>
      <c r="F17" s="5">
        <v>0</v>
      </c>
      <c r="G17" s="5">
        <v>24.285714285714285</v>
      </c>
      <c r="H17" s="5">
        <v>10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3" sqref="C3"/>
    </sheetView>
  </sheetViews>
  <sheetFormatPr baseColWidth="10" defaultRowHeight="15" x14ac:dyDescent="0"/>
  <cols>
    <col min="1" max="16384" width="10.83203125" style="10"/>
  </cols>
  <sheetData>
    <row r="1" spans="1:4">
      <c r="A1" s="9" t="s">
        <v>63</v>
      </c>
      <c r="B1" s="9" t="s">
        <v>64</v>
      </c>
    </row>
    <row r="2" spans="1:4">
      <c r="A2" s="11">
        <v>3.75</v>
      </c>
      <c r="B2" s="11">
        <v>7.5</v>
      </c>
    </row>
    <row r="3" spans="1:4">
      <c r="A3" s="10">
        <v>4</v>
      </c>
      <c r="B3" s="10">
        <v>5</v>
      </c>
      <c r="C3" s="10" t="s">
        <v>74</v>
      </c>
      <c r="D3" s="11">
        <f>SUMPRODUCT(A2:B2,A3:B3)</f>
        <v>52.5</v>
      </c>
    </row>
    <row r="5" spans="1:4">
      <c r="A5" s="10">
        <v>2</v>
      </c>
      <c r="B5" s="10">
        <v>3</v>
      </c>
      <c r="C5" s="10">
        <v>30</v>
      </c>
    </row>
    <row r="6" spans="1:4">
      <c r="A6" s="10">
        <v>1</v>
      </c>
      <c r="B6" s="10">
        <v>5</v>
      </c>
      <c r="C6" s="10">
        <v>20</v>
      </c>
    </row>
    <row r="7" spans="1:4">
      <c r="A7" s="10">
        <v>2</v>
      </c>
      <c r="B7" s="10">
        <v>-1</v>
      </c>
      <c r="C7" s="10">
        <v>0</v>
      </c>
    </row>
    <row r="9" spans="1:4">
      <c r="A9" s="10">
        <f>SUMPRODUCT($A$2:$B$2,A5:B5)</f>
        <v>30</v>
      </c>
      <c r="B9" s="12" t="s">
        <v>75</v>
      </c>
      <c r="C9" s="10">
        <f>C5</f>
        <v>30</v>
      </c>
    </row>
    <row r="10" spans="1:4">
      <c r="A10" s="10">
        <f t="shared" ref="A10:A11" si="0">SUMPRODUCT($A$2:$B$2,A6:B6)</f>
        <v>41.25</v>
      </c>
      <c r="B10" s="12" t="s">
        <v>75</v>
      </c>
      <c r="C10" s="10">
        <f t="shared" ref="C10:C11" si="1">C6</f>
        <v>20</v>
      </c>
    </row>
    <row r="11" spans="1:4">
      <c r="A11" s="10">
        <f t="shared" si="0"/>
        <v>0</v>
      </c>
      <c r="B11" s="12" t="s">
        <v>75</v>
      </c>
      <c r="C11" s="10">
        <f t="shared" si="1"/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workbookViewId="0">
      <selection sqref="A1:A3"/>
    </sheetView>
  </sheetViews>
  <sheetFormatPr baseColWidth="10" defaultRowHeight="14" x14ac:dyDescent="0"/>
  <cols>
    <col min="1" max="1" width="2.33203125" customWidth="1"/>
    <col min="2" max="2" width="6" bestFit="1" customWidth="1"/>
    <col min="3" max="3" width="15.83203125" bestFit="1" customWidth="1"/>
    <col min="4" max="5" width="12.1640625" bestFit="1" customWidth="1"/>
    <col min="6" max="6" width="9.5" bestFit="1" customWidth="1"/>
    <col min="7" max="8" width="12.1640625" bestFit="1" customWidth="1"/>
  </cols>
  <sheetData>
    <row r="1" spans="1:8">
      <c r="A1" s="6" t="s">
        <v>22</v>
      </c>
    </row>
    <row r="2" spans="1:8">
      <c r="A2" s="6" t="s">
        <v>86</v>
      </c>
    </row>
    <row r="3" spans="1:8">
      <c r="A3" s="6" t="s">
        <v>87</v>
      </c>
    </row>
    <row r="6" spans="1:8" ht="15" thickBot="1">
      <c r="A6" t="s">
        <v>24</v>
      </c>
    </row>
    <row r="7" spans="1:8">
      <c r="B7" s="13"/>
      <c r="C7" s="13"/>
      <c r="D7" s="13" t="s">
        <v>27</v>
      </c>
      <c r="E7" s="13" t="s">
        <v>29</v>
      </c>
      <c r="F7" s="13" t="s">
        <v>31</v>
      </c>
      <c r="G7" s="13" t="s">
        <v>33</v>
      </c>
      <c r="H7" s="13" t="s">
        <v>33</v>
      </c>
    </row>
    <row r="8" spans="1:8" ht="15" thickBot="1">
      <c r="B8" s="14" t="s">
        <v>25</v>
      </c>
      <c r="C8" s="14" t="s">
        <v>26</v>
      </c>
      <c r="D8" s="14" t="s">
        <v>28</v>
      </c>
      <c r="E8" s="14" t="s">
        <v>30</v>
      </c>
      <c r="F8" s="14" t="s">
        <v>32</v>
      </c>
      <c r="G8" s="14" t="s">
        <v>34</v>
      </c>
      <c r="H8" s="14" t="s">
        <v>35</v>
      </c>
    </row>
    <row r="9" spans="1:8">
      <c r="B9" s="4" t="s">
        <v>88</v>
      </c>
      <c r="C9" s="4" t="s">
        <v>80</v>
      </c>
      <c r="D9" s="4">
        <v>1.2727272727272727</v>
      </c>
      <c r="E9" s="4">
        <v>0</v>
      </c>
      <c r="F9" s="4">
        <v>4</v>
      </c>
      <c r="G9" s="4">
        <v>4</v>
      </c>
      <c r="H9" s="4">
        <v>3.3333333333333335</v>
      </c>
    </row>
    <row r="10" spans="1:8" ht="15" thickBot="1">
      <c r="B10" s="5" t="s">
        <v>89</v>
      </c>
      <c r="C10" s="5" t="s">
        <v>81</v>
      </c>
      <c r="D10" s="5">
        <v>2.9090909090909092</v>
      </c>
      <c r="E10" s="5">
        <v>0</v>
      </c>
      <c r="F10" s="5">
        <v>2</v>
      </c>
      <c r="G10" s="5">
        <v>10.000000000000002</v>
      </c>
      <c r="H10" s="5">
        <v>1</v>
      </c>
    </row>
    <row r="12" spans="1:8" ht="15" thickBot="1">
      <c r="A12" t="s">
        <v>36</v>
      </c>
    </row>
    <row r="13" spans="1:8">
      <c r="B13" s="13"/>
      <c r="C13" s="13"/>
      <c r="D13" s="13" t="s">
        <v>27</v>
      </c>
      <c r="E13" s="13" t="s">
        <v>37</v>
      </c>
      <c r="F13" s="13" t="s">
        <v>39</v>
      </c>
      <c r="G13" s="13" t="s">
        <v>33</v>
      </c>
      <c r="H13" s="13" t="s">
        <v>33</v>
      </c>
    </row>
    <row r="14" spans="1:8" ht="15" thickBot="1">
      <c r="B14" s="14" t="s">
        <v>25</v>
      </c>
      <c r="C14" s="14" t="s">
        <v>26</v>
      </c>
      <c r="D14" s="14" t="s">
        <v>28</v>
      </c>
      <c r="E14" s="14" t="s">
        <v>38</v>
      </c>
      <c r="F14" s="14" t="s">
        <v>40</v>
      </c>
      <c r="G14" s="14" t="s">
        <v>34</v>
      </c>
      <c r="H14" s="14" t="s">
        <v>35</v>
      </c>
    </row>
    <row r="15" spans="1:8">
      <c r="B15" s="4" t="s">
        <v>90</v>
      </c>
      <c r="C15" s="4" t="s">
        <v>91</v>
      </c>
      <c r="D15" s="4">
        <v>24.909090909090907</v>
      </c>
      <c r="E15" s="4">
        <v>0</v>
      </c>
      <c r="F15" s="4">
        <v>60</v>
      </c>
      <c r="G15" s="4">
        <v>1E+30</v>
      </c>
      <c r="H15" s="4">
        <v>35.090909090909093</v>
      </c>
    </row>
    <row r="16" spans="1:8">
      <c r="B16" s="4" t="s">
        <v>92</v>
      </c>
      <c r="C16" s="4" t="s">
        <v>93</v>
      </c>
      <c r="D16" s="4">
        <v>50</v>
      </c>
      <c r="E16" s="4">
        <v>7.2727272727272724E-2</v>
      </c>
      <c r="F16" s="4">
        <v>50</v>
      </c>
      <c r="G16" s="4">
        <v>70</v>
      </c>
      <c r="H16" s="4">
        <v>40</v>
      </c>
    </row>
    <row r="17" spans="2:8" ht="15" thickBot="1">
      <c r="B17" s="5" t="s">
        <v>94</v>
      </c>
      <c r="C17" s="5" t="s">
        <v>95</v>
      </c>
      <c r="D17" s="5">
        <v>40</v>
      </c>
      <c r="E17" s="5">
        <v>0.18181818181818185</v>
      </c>
      <c r="F17" s="5">
        <v>40</v>
      </c>
      <c r="G17" s="5">
        <v>44.883720930232556</v>
      </c>
      <c r="H17" s="5">
        <v>23.333333333333332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J21" sqref="J21"/>
    </sheetView>
  </sheetViews>
  <sheetFormatPr baseColWidth="10" defaultRowHeight="15" x14ac:dyDescent="0"/>
  <cols>
    <col min="1" max="1" width="12.1640625" style="10" bestFit="1" customWidth="1"/>
    <col min="2" max="16384" width="10.83203125" style="10"/>
  </cols>
  <sheetData>
    <row r="1" spans="1:5">
      <c r="A1" s="15" t="s">
        <v>79</v>
      </c>
    </row>
    <row r="2" spans="1:5">
      <c r="B2" s="9" t="s">
        <v>80</v>
      </c>
      <c r="C2" s="9" t="s">
        <v>81</v>
      </c>
    </row>
    <row r="3" spans="1:5">
      <c r="B3" s="11">
        <v>1.2727272727272727</v>
      </c>
      <c r="C3" s="11">
        <v>2.9090909090909092</v>
      </c>
      <c r="D3" s="10" t="s">
        <v>82</v>
      </c>
      <c r="E3" s="11">
        <f>SUMPRODUCT(B3:C3,B4:C4)</f>
        <v>10.90909090909091</v>
      </c>
    </row>
    <row r="4" spans="1:5">
      <c r="A4" s="10" t="s">
        <v>6</v>
      </c>
      <c r="B4" s="10">
        <v>4</v>
      </c>
      <c r="C4" s="10">
        <v>2</v>
      </c>
    </row>
    <row r="5" spans="1:5">
      <c r="A5" s="10" t="s">
        <v>83</v>
      </c>
      <c r="B5" s="10">
        <v>5</v>
      </c>
      <c r="C5" s="10">
        <v>15</v>
      </c>
      <c r="D5" s="10">
        <v>50</v>
      </c>
    </row>
    <row r="6" spans="1:5">
      <c r="A6" s="10" t="s">
        <v>84</v>
      </c>
      <c r="B6" s="10">
        <v>20</v>
      </c>
      <c r="C6" s="10">
        <v>5</v>
      </c>
      <c r="D6" s="10">
        <v>40</v>
      </c>
    </row>
    <row r="7" spans="1:5">
      <c r="A7" s="10" t="s">
        <v>85</v>
      </c>
      <c r="B7" s="10">
        <v>15</v>
      </c>
      <c r="C7" s="10">
        <v>2</v>
      </c>
      <c r="D7" s="10">
        <v>60</v>
      </c>
    </row>
    <row r="9" spans="1:5">
      <c r="A9" s="10" t="s">
        <v>83</v>
      </c>
      <c r="B9" s="10">
        <f>SUMPRODUCT($B$3:$C$3,B5:C5)</f>
        <v>50</v>
      </c>
      <c r="C9" s="12" t="s">
        <v>75</v>
      </c>
      <c r="D9" s="10">
        <f>D5</f>
        <v>50</v>
      </c>
    </row>
    <row r="10" spans="1:5">
      <c r="A10" s="10" t="s">
        <v>84</v>
      </c>
      <c r="B10" s="10">
        <f t="shared" ref="B10:B11" si="0">SUMPRODUCT($B$3:$C$3,B6:C6)</f>
        <v>40</v>
      </c>
      <c r="C10" s="12" t="s">
        <v>75</v>
      </c>
      <c r="D10" s="10">
        <f t="shared" ref="D10:D11" si="1">D6</f>
        <v>40</v>
      </c>
    </row>
    <row r="11" spans="1:5">
      <c r="A11" s="10" t="s">
        <v>85</v>
      </c>
      <c r="B11" s="10">
        <f t="shared" si="0"/>
        <v>24.909090909090907</v>
      </c>
      <c r="C11" s="12" t="s">
        <v>14</v>
      </c>
      <c r="D11" s="10">
        <f t="shared" si="1"/>
        <v>60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tabSelected="1" workbookViewId="0">
      <selection sqref="A1:A3"/>
    </sheetView>
  </sheetViews>
  <sheetFormatPr baseColWidth="10" defaultRowHeight="14" x14ac:dyDescent="0"/>
  <cols>
    <col min="1" max="1" width="2.33203125" customWidth="1"/>
    <col min="2" max="2" width="6" bestFit="1" customWidth="1"/>
    <col min="3" max="3" width="20.33203125" bestFit="1" customWidth="1"/>
    <col min="4" max="5" width="12.1640625" bestFit="1" customWidth="1"/>
    <col min="6" max="6" width="9.5" bestFit="1" customWidth="1"/>
    <col min="7" max="8" width="12.1640625" bestFit="1" customWidth="1"/>
  </cols>
  <sheetData>
    <row r="1" spans="1:8">
      <c r="A1" s="6" t="s">
        <v>22</v>
      </c>
    </row>
    <row r="2" spans="1:8">
      <c r="A2" s="6" t="s">
        <v>23</v>
      </c>
    </row>
    <row r="3" spans="1:8">
      <c r="A3" s="6" t="s">
        <v>96</v>
      </c>
    </row>
    <row r="6" spans="1:8" ht="15" thickBot="1">
      <c r="A6" t="s">
        <v>24</v>
      </c>
    </row>
    <row r="7" spans="1:8">
      <c r="B7" s="13"/>
      <c r="C7" s="13"/>
      <c r="D7" s="13" t="s">
        <v>27</v>
      </c>
      <c r="E7" s="13" t="s">
        <v>29</v>
      </c>
      <c r="F7" s="13" t="s">
        <v>31</v>
      </c>
      <c r="G7" s="13" t="s">
        <v>33</v>
      </c>
      <c r="H7" s="13" t="s">
        <v>33</v>
      </c>
    </row>
    <row r="8" spans="1:8" ht="15" thickBot="1">
      <c r="B8" s="14" t="s">
        <v>25</v>
      </c>
      <c r="C8" s="14" t="s">
        <v>26</v>
      </c>
      <c r="D8" s="14" t="s">
        <v>28</v>
      </c>
      <c r="E8" s="14" t="s">
        <v>30</v>
      </c>
      <c r="F8" s="14" t="s">
        <v>32</v>
      </c>
      <c r="G8" s="14" t="s">
        <v>34</v>
      </c>
      <c r="H8" s="14" t="s">
        <v>35</v>
      </c>
    </row>
    <row r="9" spans="1:8">
      <c r="B9" s="4" t="s">
        <v>41</v>
      </c>
      <c r="C9" s="4" t="s">
        <v>42</v>
      </c>
      <c r="D9" s="4">
        <v>13.541666666666663</v>
      </c>
      <c r="E9" s="4">
        <v>0</v>
      </c>
      <c r="F9" s="4">
        <v>36</v>
      </c>
      <c r="G9" s="4">
        <v>1.0285714285714211</v>
      </c>
      <c r="H9" s="4">
        <v>1.4400000000000057</v>
      </c>
    </row>
    <row r="10" spans="1:8">
      <c r="B10" s="4" t="s">
        <v>43</v>
      </c>
      <c r="C10" s="4" t="s">
        <v>44</v>
      </c>
      <c r="D10" s="4">
        <v>0</v>
      </c>
      <c r="E10" s="4">
        <v>0.8928571428571459</v>
      </c>
      <c r="F10" s="4">
        <v>42</v>
      </c>
      <c r="G10" s="4">
        <v>1E+30</v>
      </c>
      <c r="H10" s="4">
        <v>0.8928571428571459</v>
      </c>
    </row>
    <row r="11" spans="1:8">
      <c r="B11" s="4" t="s">
        <v>45</v>
      </c>
      <c r="C11" s="4" t="s">
        <v>46</v>
      </c>
      <c r="D11" s="4">
        <v>21.875</v>
      </c>
      <c r="E11" s="4">
        <v>0</v>
      </c>
      <c r="F11" s="4">
        <v>55</v>
      </c>
      <c r="G11" s="4">
        <v>1.2244897959183716</v>
      </c>
      <c r="H11" s="4">
        <v>1.714285714285702</v>
      </c>
    </row>
    <row r="12" spans="1:8">
      <c r="B12" s="4" t="s">
        <v>47</v>
      </c>
      <c r="C12" s="4" t="s">
        <v>48</v>
      </c>
      <c r="D12" s="4">
        <v>0</v>
      </c>
      <c r="E12" s="4">
        <v>0.99999999999999289</v>
      </c>
      <c r="F12" s="4">
        <v>36</v>
      </c>
      <c r="G12" s="4">
        <v>1E+30</v>
      </c>
      <c r="H12" s="4">
        <v>0.99999999999999289</v>
      </c>
    </row>
    <row r="13" spans="1:8">
      <c r="B13" s="4" t="s">
        <v>49</v>
      </c>
      <c r="C13" s="4" t="s">
        <v>50</v>
      </c>
      <c r="D13" s="4">
        <v>30</v>
      </c>
      <c r="E13" s="4">
        <v>0</v>
      </c>
      <c r="F13" s="4">
        <v>42</v>
      </c>
      <c r="G13" s="4">
        <v>0.8928571428571459</v>
      </c>
      <c r="H13" s="4">
        <v>1E+30</v>
      </c>
    </row>
    <row r="14" spans="1:8" ht="15" thickBot="1">
      <c r="B14" s="5" t="s">
        <v>51</v>
      </c>
      <c r="C14" s="5" t="s">
        <v>52</v>
      </c>
      <c r="D14" s="5">
        <v>13.125</v>
      </c>
      <c r="E14" s="5">
        <v>0</v>
      </c>
      <c r="F14" s="5">
        <v>55</v>
      </c>
      <c r="G14" s="5">
        <v>1.714285714285702</v>
      </c>
      <c r="H14" s="5">
        <v>1.2244897959183716</v>
      </c>
    </row>
    <row r="16" spans="1:8" ht="15" thickBot="1">
      <c r="A16" t="s">
        <v>36</v>
      </c>
    </row>
    <row r="17" spans="2:8">
      <c r="B17" s="13"/>
      <c r="C17" s="13"/>
      <c r="D17" s="13" t="s">
        <v>27</v>
      </c>
      <c r="E17" s="13" t="s">
        <v>37</v>
      </c>
      <c r="F17" s="13" t="s">
        <v>39</v>
      </c>
      <c r="G17" s="13" t="s">
        <v>33</v>
      </c>
      <c r="H17" s="13" t="s">
        <v>33</v>
      </c>
    </row>
    <row r="18" spans="2:8" ht="15" thickBot="1">
      <c r="B18" s="14" t="s">
        <v>25</v>
      </c>
      <c r="C18" s="14" t="s">
        <v>26</v>
      </c>
      <c r="D18" s="14" t="s">
        <v>28</v>
      </c>
      <c r="E18" s="14" t="s">
        <v>38</v>
      </c>
      <c r="F18" s="14" t="s">
        <v>40</v>
      </c>
      <c r="G18" s="14" t="s">
        <v>34</v>
      </c>
      <c r="H18" s="14" t="s">
        <v>35</v>
      </c>
    </row>
    <row r="19" spans="2:8">
      <c r="B19" s="4" t="s">
        <v>53</v>
      </c>
      <c r="C19" s="4" t="s">
        <v>54</v>
      </c>
      <c r="D19" s="4">
        <v>13.541666666666663</v>
      </c>
      <c r="E19" s="4">
        <v>0</v>
      </c>
      <c r="F19" s="4">
        <v>40</v>
      </c>
      <c r="G19" s="4">
        <v>1E+30</v>
      </c>
      <c r="H19" s="4">
        <v>26.458333333333336</v>
      </c>
    </row>
    <row r="20" spans="2:8">
      <c r="B20" s="4" t="s">
        <v>55</v>
      </c>
      <c r="C20" s="4" t="s">
        <v>56</v>
      </c>
      <c r="D20" s="4">
        <v>30</v>
      </c>
      <c r="E20" s="4">
        <v>-1.7500000000000071</v>
      </c>
      <c r="F20" s="4">
        <v>30</v>
      </c>
      <c r="G20" s="4">
        <v>11.142857142857139</v>
      </c>
      <c r="H20" s="4">
        <v>21.771428571428572</v>
      </c>
    </row>
    <row r="21" spans="2:8">
      <c r="B21" s="4" t="s">
        <v>57</v>
      </c>
      <c r="C21" s="4" t="s">
        <v>58</v>
      </c>
      <c r="D21" s="4">
        <v>35</v>
      </c>
      <c r="E21" s="4">
        <v>-5.0000000000000142</v>
      </c>
      <c r="F21" s="4">
        <v>35</v>
      </c>
      <c r="G21" s="4">
        <v>8.1249999999999964</v>
      </c>
      <c r="H21" s="4">
        <v>15.874999999999998</v>
      </c>
    </row>
    <row r="22" spans="2:8">
      <c r="B22" s="4" t="s">
        <v>59</v>
      </c>
      <c r="C22" s="4" t="s">
        <v>60</v>
      </c>
      <c r="D22" s="4">
        <v>0.99999999999999989</v>
      </c>
      <c r="E22" s="4">
        <v>1800</v>
      </c>
      <c r="F22" s="4">
        <v>1</v>
      </c>
      <c r="G22" s="4">
        <v>0.52916666666666667</v>
      </c>
      <c r="H22" s="4">
        <v>0.27083333333333326</v>
      </c>
    </row>
    <row r="23" spans="2:8" ht="15" thickBot="1">
      <c r="B23" s="5" t="s">
        <v>61</v>
      </c>
      <c r="C23" s="5" t="s">
        <v>62</v>
      </c>
      <c r="D23" s="5">
        <v>1</v>
      </c>
      <c r="E23" s="5">
        <v>2100.0000000000005</v>
      </c>
      <c r="F23" s="5">
        <v>1</v>
      </c>
      <c r="G23" s="5">
        <v>0.45357142857142846</v>
      </c>
      <c r="H23" s="5">
        <v>0.23214285714285701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E8" sqref="E8"/>
    </sheetView>
  </sheetViews>
  <sheetFormatPr baseColWidth="10" defaultColWidth="8.83203125" defaultRowHeight="14" x14ac:dyDescent="0"/>
  <cols>
    <col min="1" max="1" width="26.33203125" bestFit="1" customWidth="1"/>
  </cols>
  <sheetData>
    <row r="1" spans="1:6">
      <c r="A1" s="7" t="s">
        <v>0</v>
      </c>
      <c r="B1" s="7"/>
    </row>
    <row r="3" spans="1:6">
      <c r="B3" s="8" t="s">
        <v>1</v>
      </c>
      <c r="C3" s="8"/>
      <c r="D3" s="8"/>
    </row>
    <row r="4" spans="1:6">
      <c r="B4" s="2" t="s">
        <v>2</v>
      </c>
      <c r="C4" s="2" t="s">
        <v>3</v>
      </c>
      <c r="D4" s="2" t="s">
        <v>4</v>
      </c>
    </row>
    <row r="5" spans="1:6">
      <c r="A5" t="s">
        <v>9</v>
      </c>
      <c r="B5" s="3">
        <v>13.541666666666663</v>
      </c>
      <c r="C5" s="3">
        <v>0</v>
      </c>
      <c r="D5" s="3">
        <v>21.875</v>
      </c>
      <c r="F5" t="s">
        <v>6</v>
      </c>
    </row>
    <row r="6" spans="1:6">
      <c r="A6" t="s">
        <v>10</v>
      </c>
      <c r="B6" s="3">
        <v>0</v>
      </c>
      <c r="C6" s="3">
        <v>30</v>
      </c>
      <c r="D6" s="3">
        <v>13.125</v>
      </c>
      <c r="F6" s="3">
        <f>SUMPRODUCT(B7:D7,B8:D8)</f>
        <v>3672.5</v>
      </c>
    </row>
    <row r="7" spans="1:6">
      <c r="A7" t="s">
        <v>11</v>
      </c>
      <c r="B7" s="3">
        <f>B5+B6</f>
        <v>13.541666666666663</v>
      </c>
      <c r="C7" s="3">
        <f t="shared" ref="C7:D7" si="0">C5+C6</f>
        <v>30</v>
      </c>
      <c r="D7" s="3">
        <f t="shared" si="0"/>
        <v>35</v>
      </c>
    </row>
    <row r="8" spans="1:6">
      <c r="A8" t="s">
        <v>5</v>
      </c>
      <c r="B8">
        <v>36</v>
      </c>
      <c r="C8">
        <v>42</v>
      </c>
      <c r="D8">
        <v>55</v>
      </c>
    </row>
    <row r="9" spans="1:6">
      <c r="A9" t="s">
        <v>7</v>
      </c>
      <c r="B9">
        <v>50</v>
      </c>
      <c r="C9">
        <v>42</v>
      </c>
      <c r="D9">
        <v>30</v>
      </c>
    </row>
    <row r="10" spans="1:6">
      <c r="A10" t="s">
        <v>8</v>
      </c>
      <c r="B10">
        <v>60</v>
      </c>
      <c r="C10">
        <v>48</v>
      </c>
      <c r="D10">
        <v>35</v>
      </c>
    </row>
    <row r="11" spans="1:6">
      <c r="A11" t="s">
        <v>19</v>
      </c>
      <c r="B11">
        <f>B5/B9</f>
        <v>0.27083333333333326</v>
      </c>
      <c r="C11">
        <f t="shared" ref="C11:D11" si="1">C5/C9</f>
        <v>0</v>
      </c>
      <c r="D11">
        <f t="shared" si="1"/>
        <v>0.72916666666666663</v>
      </c>
    </row>
    <row r="12" spans="1:6">
      <c r="A12" t="s">
        <v>17</v>
      </c>
      <c r="B12">
        <f>B6/B10</f>
        <v>0</v>
      </c>
      <c r="C12">
        <f t="shared" ref="C12:D12" si="2">C6/C10</f>
        <v>0.625</v>
      </c>
      <c r="D12">
        <f t="shared" si="2"/>
        <v>0.375</v>
      </c>
    </row>
    <row r="13" spans="1:6">
      <c r="A13" t="s">
        <v>12</v>
      </c>
      <c r="B13">
        <v>40</v>
      </c>
      <c r="C13">
        <v>30</v>
      </c>
      <c r="D13">
        <v>35</v>
      </c>
    </row>
    <row r="15" spans="1:6">
      <c r="A15" t="s">
        <v>13</v>
      </c>
      <c r="B15">
        <f>B7</f>
        <v>13.541666666666663</v>
      </c>
      <c r="C15" s="1" t="s">
        <v>14</v>
      </c>
      <c r="D15">
        <f>B13</f>
        <v>40</v>
      </c>
    </row>
    <row r="16" spans="1:6">
      <c r="A16" t="s">
        <v>15</v>
      </c>
      <c r="B16">
        <f>C7</f>
        <v>30</v>
      </c>
      <c r="C16" s="1" t="s">
        <v>14</v>
      </c>
      <c r="D16">
        <f>C13</f>
        <v>30</v>
      </c>
    </row>
    <row r="17" spans="1:4">
      <c r="A17" t="s">
        <v>16</v>
      </c>
      <c r="B17">
        <f>D7</f>
        <v>35</v>
      </c>
      <c r="C17" s="1" t="s">
        <v>14</v>
      </c>
      <c r="D17">
        <f>D13</f>
        <v>35</v>
      </c>
    </row>
    <row r="18" spans="1:4">
      <c r="A18" t="s">
        <v>21</v>
      </c>
      <c r="B18">
        <f>SUM(B11:D11)</f>
        <v>0.99999999999999989</v>
      </c>
      <c r="C18" s="1" t="s">
        <v>18</v>
      </c>
      <c r="D18">
        <v>1</v>
      </c>
    </row>
    <row r="19" spans="1:4">
      <c r="A19" t="s">
        <v>20</v>
      </c>
      <c r="B19">
        <f>SUM(B12:D12)</f>
        <v>1</v>
      </c>
      <c r="C19" s="1" t="s">
        <v>18</v>
      </c>
      <c r="D19">
        <f>1</f>
        <v>1</v>
      </c>
    </row>
  </sheetData>
  <mergeCells count="2">
    <mergeCell ref="A1:B1"/>
    <mergeCell ref="B3:D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Sensitivity Report 1</vt:lpstr>
      <vt:lpstr>1</vt:lpstr>
      <vt:lpstr>Sensitivity Report 2</vt:lpstr>
      <vt:lpstr>2</vt:lpstr>
      <vt:lpstr>Sensitivity Report 3</vt:lpstr>
      <vt:lpstr>Ralph</vt:lpstr>
      <vt:lpstr>Sensitivity Report 4</vt:lpstr>
      <vt:lpstr>Oak Works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Gross</dc:creator>
  <cp:lastModifiedBy>Robert Gross</cp:lastModifiedBy>
  <dcterms:created xsi:type="dcterms:W3CDTF">2011-02-01T23:35:41Z</dcterms:created>
  <dcterms:modified xsi:type="dcterms:W3CDTF">2011-02-04T23:33:01Z</dcterms:modified>
</cp:coreProperties>
</file>