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20" yWindow="40" windowWidth="21980" windowHeight="15200" activeTab="3"/>
  </bookViews>
  <sheets>
    <sheet name="Problem 1" sheetId="1" r:id="rId1"/>
    <sheet name="Sensitivity Report 1" sheetId="4" r:id="rId2"/>
    <sheet name="Cobb-Douglas" sheetId="2" r:id="rId3"/>
    <sheet name="Problem 3" sheetId="5" r:id="rId4"/>
  </sheets>
  <definedNames>
    <definedName name="solver_adj" localSheetId="2" hidden="1">'Cobb-Douglas'!$B$3:$C$3</definedName>
    <definedName name="solver_adj" localSheetId="0" hidden="1">'Problem 1'!$B$10:$D$12</definedName>
    <definedName name="solver_adj" localSheetId="3" hidden="1">'Problem 3'!$B$3:$C$3</definedName>
    <definedName name="solver_cvg" localSheetId="2" hidden="1">0.0001</definedName>
    <definedName name="solver_cvg" localSheetId="0" hidden="1">0.0001</definedName>
    <definedName name="solver_cvg" localSheetId="3" hidden="1">0.0001</definedName>
    <definedName name="solver_drv" localSheetId="2" hidden="1">1</definedName>
    <definedName name="solver_drv" localSheetId="0" hidden="1">1</definedName>
    <definedName name="solver_drv" localSheetId="3" hidden="1">1</definedName>
    <definedName name="solver_eng" localSheetId="2" hidden="1">1</definedName>
    <definedName name="solver_eng" localSheetId="0" hidden="1">1</definedName>
    <definedName name="solver_eng" localSheetId="3" hidden="1">1</definedName>
    <definedName name="solver_est" localSheetId="2" hidden="1">1</definedName>
    <definedName name="solver_est" localSheetId="0" hidden="1">1</definedName>
    <definedName name="solver_est" localSheetId="3" hidden="1">1</definedName>
    <definedName name="solver_itr" localSheetId="2" hidden="1">2147483647</definedName>
    <definedName name="solver_itr" localSheetId="0" hidden="1">2147483647</definedName>
    <definedName name="solver_itr" localSheetId="3" hidden="1">2147483647</definedName>
    <definedName name="solver_lhs1" localSheetId="2" hidden="1">'Cobb-Douglas'!$B$8</definedName>
    <definedName name="solver_lhs1" localSheetId="0" hidden="1">'Problem 1'!$B$10:$D$12</definedName>
    <definedName name="solver_lhs1" localSheetId="3" hidden="1">'Problem 3'!$B$10</definedName>
    <definedName name="solver_lhs2" localSheetId="0" hidden="1">'Problem 1'!$B$16:$B$21</definedName>
    <definedName name="solver_mip" localSheetId="2" hidden="1">2147483647</definedName>
    <definedName name="solver_mip" localSheetId="0" hidden="1">2147483647</definedName>
    <definedName name="solver_mip" localSheetId="3" hidden="1">2147483647</definedName>
    <definedName name="solver_mni" localSheetId="2" hidden="1">30</definedName>
    <definedName name="solver_mni" localSheetId="0" hidden="1">30</definedName>
    <definedName name="solver_mni" localSheetId="3" hidden="1">30</definedName>
    <definedName name="solver_mrt" localSheetId="2" hidden="1">0.075</definedName>
    <definedName name="solver_mrt" localSheetId="0" hidden="1">0.075</definedName>
    <definedName name="solver_mrt" localSheetId="3" hidden="1">0.075</definedName>
    <definedName name="solver_msl" localSheetId="2" hidden="1">2</definedName>
    <definedName name="solver_msl" localSheetId="0" hidden="1">2</definedName>
    <definedName name="solver_msl" localSheetId="3" hidden="1">2</definedName>
    <definedName name="solver_neg" localSheetId="2" hidden="1">1</definedName>
    <definedName name="solver_neg" localSheetId="0" hidden="1">1</definedName>
    <definedName name="solver_neg" localSheetId="3" hidden="1">2</definedName>
    <definedName name="solver_nod" localSheetId="2" hidden="1">2147483647</definedName>
    <definedName name="solver_nod" localSheetId="0" hidden="1">2147483647</definedName>
    <definedName name="solver_nod" localSheetId="3" hidden="1">2147483647</definedName>
    <definedName name="solver_num" localSheetId="2" hidden="1">1</definedName>
    <definedName name="solver_num" localSheetId="0" hidden="1">2</definedName>
    <definedName name="solver_num" localSheetId="3" hidden="1">1</definedName>
    <definedName name="solver_nwt" localSheetId="2" hidden="1">1</definedName>
    <definedName name="solver_nwt" localSheetId="0" hidden="1">1</definedName>
    <definedName name="solver_nwt" localSheetId="3" hidden="1">1</definedName>
    <definedName name="solver_opt" localSheetId="2" hidden="1">'Cobb-Douglas'!$G$3</definedName>
    <definedName name="solver_opt" localSheetId="0" hidden="1">'Problem 1'!$I$16</definedName>
    <definedName name="solver_opt" localSheetId="3" hidden="1">'Problem 3'!$B$5</definedName>
    <definedName name="solver_pre" localSheetId="2" hidden="1">0.000001</definedName>
    <definedName name="solver_pre" localSheetId="0" hidden="1">0.000001</definedName>
    <definedName name="solver_pre" localSheetId="3" hidden="1">0.000001</definedName>
    <definedName name="solver_rbv" localSheetId="2" hidden="1">1</definedName>
    <definedName name="solver_rbv" localSheetId="0" hidden="1">1</definedName>
    <definedName name="solver_rbv" localSheetId="3" hidden="1">1</definedName>
    <definedName name="solver_rel1" localSheetId="2" hidden="1">2</definedName>
    <definedName name="solver_rel1" localSheetId="0" hidden="1">5</definedName>
    <definedName name="solver_rel1" localSheetId="3" hidden="1">2</definedName>
    <definedName name="solver_rel2" localSheetId="0" hidden="1">2</definedName>
    <definedName name="solver_rhs1" localSheetId="2" hidden="1">'Cobb-Douglas'!$D$8</definedName>
    <definedName name="solver_rhs1" localSheetId="0" hidden="1">binary</definedName>
    <definedName name="solver_rhs1" localSheetId="3" hidden="1">'Problem 3'!$D$10</definedName>
    <definedName name="solver_rhs2" localSheetId="0" hidden="1">'Problem 1'!$D$16:$D$21</definedName>
    <definedName name="solver_rlx" localSheetId="2" hidden="1">2</definedName>
    <definedName name="solver_rlx" localSheetId="0" hidden="1">2</definedName>
    <definedName name="solver_rlx" localSheetId="3" hidden="1">2</definedName>
    <definedName name="solver_rsd" localSheetId="2" hidden="1">0</definedName>
    <definedName name="solver_rsd" localSheetId="0" hidden="1">0</definedName>
    <definedName name="solver_rsd" localSheetId="3" hidden="1">0</definedName>
    <definedName name="solver_scl" localSheetId="2" hidden="1">1</definedName>
    <definedName name="solver_scl" localSheetId="0" hidden="1">1</definedName>
    <definedName name="solver_scl" localSheetId="3" hidden="1">1</definedName>
    <definedName name="solver_sho" localSheetId="2" hidden="1">2</definedName>
    <definedName name="solver_sho" localSheetId="0" hidden="1">2</definedName>
    <definedName name="solver_sho" localSheetId="3" hidden="1">2</definedName>
    <definedName name="solver_ssz" localSheetId="2" hidden="1">100</definedName>
    <definedName name="solver_ssz" localSheetId="0" hidden="1">100</definedName>
    <definedName name="solver_ssz" localSheetId="3" hidden="1">100</definedName>
    <definedName name="solver_tim" localSheetId="2" hidden="1">2147483647</definedName>
    <definedName name="solver_tim" localSheetId="0" hidden="1">2147483647</definedName>
    <definedName name="solver_tim" localSheetId="3" hidden="1">2147483647</definedName>
    <definedName name="solver_tol" localSheetId="2" hidden="1">0.01</definedName>
    <definedName name="solver_tol" localSheetId="0" hidden="1">0.01</definedName>
    <definedName name="solver_tol" localSheetId="3" hidden="1">0.01</definedName>
    <definedName name="solver_typ" localSheetId="2" hidden="1">1</definedName>
    <definedName name="solver_typ" localSheetId="0" hidden="1">2</definedName>
    <definedName name="solver_typ" localSheetId="3" hidden="1">1</definedName>
    <definedName name="solver_val" localSheetId="2" hidden="1">0</definedName>
    <definedName name="solver_val" localSheetId="0" hidden="1">0</definedName>
    <definedName name="solver_val" localSheetId="3" hidden="1">0</definedName>
    <definedName name="solver_ver" localSheetId="2" hidden="1">3</definedName>
    <definedName name="solver_ver" localSheetId="0" hidden="1">3</definedName>
    <definedName name="solver_ver" localSheetId="3" hidden="1">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5" l="1"/>
  <c r="B10" i="5"/>
  <c r="B5" i="5"/>
  <c r="D8" i="2"/>
  <c r="B8" i="2"/>
  <c r="G3" i="2"/>
  <c r="J12" i="1"/>
  <c r="I12" i="1"/>
  <c r="H12" i="1"/>
  <c r="K12" i="1"/>
  <c r="J11" i="1"/>
  <c r="I11" i="1"/>
  <c r="H11" i="1"/>
  <c r="K11" i="1"/>
  <c r="J10" i="1"/>
  <c r="I10" i="1"/>
  <c r="H10" i="1"/>
  <c r="K10" i="1"/>
  <c r="D21" i="1"/>
  <c r="D20" i="1"/>
  <c r="D19" i="1"/>
  <c r="D17" i="1"/>
  <c r="D18" i="1"/>
  <c r="D16" i="1"/>
  <c r="C13" i="1"/>
  <c r="B20" i="1"/>
  <c r="D13" i="1"/>
  <c r="B21" i="1"/>
  <c r="B13" i="1"/>
  <c r="B19" i="1"/>
  <c r="E11" i="1"/>
  <c r="B17" i="1"/>
  <c r="E12" i="1"/>
  <c r="B18" i="1"/>
  <c r="E10" i="1"/>
  <c r="B16" i="1"/>
  <c r="L6" i="1"/>
  <c r="L5" i="1"/>
  <c r="L4" i="1"/>
  <c r="I16" i="1"/>
</calcChain>
</file>

<file path=xl/sharedStrings.xml><?xml version="1.0" encoding="utf-8"?>
<sst xmlns="http://schemas.openxmlformats.org/spreadsheetml/2006/main" count="93" uniqueCount="56">
  <si>
    <t>Problem 1</t>
  </si>
  <si>
    <t>Distances between Ports</t>
  </si>
  <si>
    <t>A</t>
  </si>
  <si>
    <t>B</t>
  </si>
  <si>
    <t>C</t>
  </si>
  <si>
    <t>From</t>
  </si>
  <si>
    <t>Nina</t>
  </si>
  <si>
    <t>Pinta</t>
  </si>
  <si>
    <t>Santa-Maria</t>
  </si>
  <si>
    <t>To</t>
  </si>
  <si>
    <t>Santa Maria</t>
  </si>
  <si>
    <t>N-P</t>
  </si>
  <si>
    <t>N-S</t>
  </si>
  <si>
    <t>P-S</t>
  </si>
  <si>
    <t>Total Kg transferred</t>
  </si>
  <si>
    <t>Binary Assignments:</t>
  </si>
  <si>
    <t>Sum</t>
  </si>
  <si>
    <t>Constraints:</t>
  </si>
  <si>
    <t>=</t>
  </si>
  <si>
    <t>Boats:</t>
  </si>
  <si>
    <t>Docks</t>
  </si>
  <si>
    <t>AB</t>
  </si>
  <si>
    <t>AC</t>
  </si>
  <si>
    <t>BC</t>
  </si>
  <si>
    <t>Minimize:</t>
  </si>
  <si>
    <t>Cobb-Douglas</t>
  </si>
  <si>
    <t>L</t>
  </si>
  <si>
    <t>a</t>
  </si>
  <si>
    <t>b</t>
  </si>
  <si>
    <t>d</t>
  </si>
  <si>
    <t>f(L,C)</t>
  </si>
  <si>
    <t>Cost</t>
  </si>
  <si>
    <t>Available:</t>
  </si>
  <si>
    <t>Constraint:</t>
  </si>
  <si>
    <t>Worksheet: [hw09.xlsx]Cobb-Douglas</t>
  </si>
  <si>
    <t>Report Created: 4/7/2011 4:25:59 PM</t>
  </si>
  <si>
    <t>Cell</t>
  </si>
  <si>
    <t>Name</t>
  </si>
  <si>
    <t>Variable Cells</t>
  </si>
  <si>
    <t>Constraints</t>
  </si>
  <si>
    <t>$B$3</t>
  </si>
  <si>
    <t>$C$3</t>
  </si>
  <si>
    <t>$B$8</t>
  </si>
  <si>
    <t>Microsoft Excel 14.0 Sensitivity Report</t>
  </si>
  <si>
    <t>Final</t>
  </si>
  <si>
    <t>Value</t>
  </si>
  <si>
    <t>Reduced</t>
  </si>
  <si>
    <t>Gradient</t>
  </si>
  <si>
    <t>Lagrange</t>
  </si>
  <si>
    <t>Multiplier</t>
  </si>
  <si>
    <t>Problem 3</t>
  </si>
  <si>
    <t>x</t>
  </si>
  <si>
    <t>y</t>
  </si>
  <si>
    <t>f(x,y)</t>
  </si>
  <si>
    <r>
      <rPr>
        <i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^2+</t>
    </r>
    <r>
      <rPr>
        <i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^2</t>
    </r>
  </si>
  <si>
    <t>Constraint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</si>
</sst>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/>
    <xf numFmtId="0" fontId="2" fillId="0" borderId="0" xfId="0" applyFont="1" applyFill="1" applyBorder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2" borderId="1" xfId="0" applyFill="1" applyBorder="1"/>
    <xf numFmtId="0" fontId="0" fillId="0" borderId="16" xfId="0" applyFill="1" applyBorder="1" applyAlignment="1"/>
    <xf numFmtId="0" fontId="0" fillId="0" borderId="17" xfId="0" applyFill="1" applyBorder="1" applyAlignment="1"/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I16" sqref="I16"/>
    </sheetView>
  </sheetViews>
  <sheetFormatPr baseColWidth="10" defaultColWidth="8.83203125" defaultRowHeight="14" x14ac:dyDescent="0"/>
  <cols>
    <col min="1" max="1" width="12.6640625" bestFit="1" customWidth="1"/>
    <col min="6" max="6" width="12.6640625" bestFit="1" customWidth="1"/>
    <col min="9" max="9" width="12.5" bestFit="1" customWidth="1"/>
  </cols>
  <sheetData>
    <row r="1" spans="1:12">
      <c r="A1" s="26" t="s">
        <v>0</v>
      </c>
      <c r="B1" s="26"/>
    </row>
    <row r="2" spans="1:12">
      <c r="B2" s="27" t="s">
        <v>1</v>
      </c>
      <c r="C2" s="27"/>
      <c r="D2" s="27"/>
      <c r="G2" s="27" t="s">
        <v>9</v>
      </c>
      <c r="H2" s="27"/>
      <c r="I2" s="27"/>
    </row>
    <row r="3" spans="1:12" ht="15" thickBot="1">
      <c r="B3" s="4" t="s">
        <v>2</v>
      </c>
      <c r="C3" s="4" t="s">
        <v>3</v>
      </c>
      <c r="D3" s="4" t="s">
        <v>4</v>
      </c>
      <c r="F3" s="4" t="s">
        <v>5</v>
      </c>
      <c r="G3" s="4" t="s">
        <v>6</v>
      </c>
      <c r="H3" s="4" t="s">
        <v>7</v>
      </c>
      <c r="I3" s="4" t="s">
        <v>10</v>
      </c>
      <c r="K3" s="27" t="s">
        <v>14</v>
      </c>
      <c r="L3" s="27"/>
    </row>
    <row r="4" spans="1:12">
      <c r="A4" s="3" t="s">
        <v>2</v>
      </c>
      <c r="B4" s="5">
        <v>0</v>
      </c>
      <c r="C4" s="6">
        <v>100</v>
      </c>
      <c r="D4" s="7">
        <v>175</v>
      </c>
      <c r="F4" s="3" t="s">
        <v>6</v>
      </c>
      <c r="G4" s="5">
        <v>0</v>
      </c>
      <c r="H4" s="6">
        <v>60</v>
      </c>
      <c r="I4" s="7">
        <v>75</v>
      </c>
      <c r="K4" s="3" t="s">
        <v>11</v>
      </c>
      <c r="L4" s="14">
        <f>H4</f>
        <v>60</v>
      </c>
    </row>
    <row r="5" spans="1:12">
      <c r="A5" s="3" t="s">
        <v>3</v>
      </c>
      <c r="B5" s="8">
        <v>100</v>
      </c>
      <c r="C5" s="9">
        <v>0</v>
      </c>
      <c r="D5" s="10">
        <v>75</v>
      </c>
      <c r="F5" s="3" t="s">
        <v>7</v>
      </c>
      <c r="G5" s="8">
        <v>0</v>
      </c>
      <c r="H5" s="9">
        <v>0</v>
      </c>
      <c r="I5" s="10">
        <v>80</v>
      </c>
      <c r="K5" s="3" t="s">
        <v>12</v>
      </c>
      <c r="L5" s="15">
        <f>I4+G6</f>
        <v>110</v>
      </c>
    </row>
    <row r="6" spans="1:12" ht="15" thickBot="1">
      <c r="A6" s="3" t="s">
        <v>4</v>
      </c>
      <c r="B6" s="11">
        <v>175</v>
      </c>
      <c r="C6" s="12">
        <v>75</v>
      </c>
      <c r="D6" s="13">
        <v>0</v>
      </c>
      <c r="F6" s="3" t="s">
        <v>8</v>
      </c>
      <c r="G6" s="11">
        <v>35</v>
      </c>
      <c r="H6" s="12">
        <v>85</v>
      </c>
      <c r="I6" s="13">
        <v>0</v>
      </c>
      <c r="K6" s="3" t="s">
        <v>13</v>
      </c>
      <c r="L6" s="16">
        <f>I5+H6</f>
        <v>165</v>
      </c>
    </row>
    <row r="8" spans="1:12">
      <c r="B8" s="27" t="s">
        <v>15</v>
      </c>
      <c r="C8" s="27"/>
      <c r="D8" s="27"/>
      <c r="H8" s="27" t="s">
        <v>20</v>
      </c>
      <c r="I8" s="27"/>
      <c r="J8" s="27"/>
    </row>
    <row r="9" spans="1:12" ht="15" thickBot="1">
      <c r="B9" s="4" t="s">
        <v>2</v>
      </c>
      <c r="C9" s="4" t="s">
        <v>3</v>
      </c>
      <c r="D9" s="4" t="s">
        <v>4</v>
      </c>
      <c r="E9" s="20" t="s">
        <v>16</v>
      </c>
      <c r="G9" s="4" t="s">
        <v>19</v>
      </c>
      <c r="H9" s="4" t="s">
        <v>21</v>
      </c>
      <c r="I9" s="4" t="s">
        <v>22</v>
      </c>
      <c r="J9" s="4" t="s">
        <v>23</v>
      </c>
      <c r="K9" s="18" t="s">
        <v>16</v>
      </c>
    </row>
    <row r="10" spans="1:12">
      <c r="A10" s="3" t="s">
        <v>6</v>
      </c>
      <c r="B10" s="17">
        <v>1</v>
      </c>
      <c r="C10" s="17">
        <v>0</v>
      </c>
      <c r="D10" s="17">
        <v>0</v>
      </c>
      <c r="E10">
        <f>SUM(B10:D10)</f>
        <v>1</v>
      </c>
      <c r="G10" s="3" t="s">
        <v>11</v>
      </c>
      <c r="H10" s="5">
        <f>(B10*C11+C10*B11)*C4</f>
        <v>0</v>
      </c>
      <c r="I10" s="6">
        <f>D4*(B10*D11+D10*B11)</f>
        <v>175</v>
      </c>
      <c r="J10" s="7">
        <f>D5*(C10*D11+D10*C11)</f>
        <v>0</v>
      </c>
      <c r="K10">
        <f>SUM(H10:J10)</f>
        <v>175</v>
      </c>
    </row>
    <row r="11" spans="1:12">
      <c r="A11" s="3" t="s">
        <v>7</v>
      </c>
      <c r="B11" s="17">
        <v>0</v>
      </c>
      <c r="C11" s="17">
        <v>0</v>
      </c>
      <c r="D11" s="17">
        <v>1</v>
      </c>
      <c r="E11">
        <f t="shared" ref="E11:E12" si="0">SUM(B11:D11)</f>
        <v>1</v>
      </c>
      <c r="G11" s="3" t="s">
        <v>12</v>
      </c>
      <c r="H11" s="8">
        <f>C4*(B10*C12+B12*C10)</f>
        <v>100</v>
      </c>
      <c r="I11" s="9">
        <f>D4*(B10*D12+B12*D10)</f>
        <v>0</v>
      </c>
      <c r="J11" s="10">
        <f>D5*(C10*D12+C12*D10)</f>
        <v>0</v>
      </c>
      <c r="K11">
        <f>SUM(H11:J11)</f>
        <v>100</v>
      </c>
    </row>
    <row r="12" spans="1:12" ht="15" thickBot="1">
      <c r="A12" s="3" t="s">
        <v>8</v>
      </c>
      <c r="B12" s="17">
        <v>0</v>
      </c>
      <c r="C12" s="17">
        <v>1</v>
      </c>
      <c r="D12" s="17">
        <v>0</v>
      </c>
      <c r="E12">
        <f t="shared" si="0"/>
        <v>1</v>
      </c>
      <c r="G12" s="3" t="s">
        <v>13</v>
      </c>
      <c r="H12" s="11">
        <f>C4*(B11*C12+C11*B12)</f>
        <v>0</v>
      </c>
      <c r="I12" s="12">
        <f>D4*(B11*D12+B12*D11)</f>
        <v>0</v>
      </c>
      <c r="J12" s="13">
        <f>D5*(C11*D12+C12*D11)</f>
        <v>75</v>
      </c>
      <c r="K12">
        <f>SUM(H12:J12)</f>
        <v>75</v>
      </c>
    </row>
    <row r="13" spans="1:12">
      <c r="A13" s="19" t="s">
        <v>16</v>
      </c>
      <c r="B13">
        <f>SUM(B10:B12)</f>
        <v>1</v>
      </c>
      <c r="C13">
        <f t="shared" ref="C13:D13" si="1">SUM(C10:C12)</f>
        <v>1</v>
      </c>
      <c r="D13">
        <f t="shared" si="1"/>
        <v>1</v>
      </c>
    </row>
    <row r="15" spans="1:12" ht="15" thickBot="1">
      <c r="B15" s="27" t="s">
        <v>17</v>
      </c>
      <c r="C15" s="27"/>
      <c r="D15" s="27"/>
      <c r="I15" t="s">
        <v>24</v>
      </c>
    </row>
    <row r="16" spans="1:12" ht="15" thickBot="1">
      <c r="A16" s="3" t="s">
        <v>6</v>
      </c>
      <c r="B16">
        <f>E10</f>
        <v>1</v>
      </c>
      <c r="C16" s="2" t="s">
        <v>18</v>
      </c>
      <c r="D16">
        <f>1</f>
        <v>1</v>
      </c>
      <c r="I16" s="21">
        <f>SUMPRODUCT(L4:L6,K10:K12)</f>
        <v>33875</v>
      </c>
    </row>
    <row r="17" spans="1:4">
      <c r="A17" s="3" t="s">
        <v>7</v>
      </c>
      <c r="B17">
        <f t="shared" ref="B17:B18" si="2">E11</f>
        <v>1</v>
      </c>
      <c r="C17" s="2" t="s">
        <v>18</v>
      </c>
      <c r="D17">
        <f>1</f>
        <v>1</v>
      </c>
    </row>
    <row r="18" spans="1:4">
      <c r="A18" s="3" t="s">
        <v>8</v>
      </c>
      <c r="B18">
        <f t="shared" si="2"/>
        <v>1</v>
      </c>
      <c r="C18" s="2" t="s">
        <v>18</v>
      </c>
      <c r="D18">
        <f>1</f>
        <v>1</v>
      </c>
    </row>
    <row r="19" spans="1:4">
      <c r="A19" s="3" t="s">
        <v>2</v>
      </c>
      <c r="B19">
        <f>B13</f>
        <v>1</v>
      </c>
      <c r="C19" s="2" t="s">
        <v>18</v>
      </c>
      <c r="D19">
        <f>1</f>
        <v>1</v>
      </c>
    </row>
    <row r="20" spans="1:4">
      <c r="A20" s="3" t="s">
        <v>3</v>
      </c>
      <c r="B20">
        <f>C13</f>
        <v>1</v>
      </c>
      <c r="C20" s="2" t="s">
        <v>18</v>
      </c>
      <c r="D20">
        <f>1</f>
        <v>1</v>
      </c>
    </row>
    <row r="21" spans="1:4">
      <c r="A21" s="3" t="s">
        <v>4</v>
      </c>
      <c r="B21">
        <f>D13</f>
        <v>1</v>
      </c>
      <c r="C21" s="2" t="s">
        <v>18</v>
      </c>
      <c r="D21">
        <f>1</f>
        <v>1</v>
      </c>
    </row>
  </sheetData>
  <mergeCells count="7">
    <mergeCell ref="B15:D15"/>
    <mergeCell ref="H8:J8"/>
    <mergeCell ref="A1:B1"/>
    <mergeCell ref="B2:D2"/>
    <mergeCell ref="G2:I2"/>
    <mergeCell ref="K3:L3"/>
    <mergeCell ref="B8:D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/>
  </sheetViews>
  <sheetFormatPr baseColWidth="10" defaultColWidth="8.83203125" defaultRowHeight="14" x14ac:dyDescent="0"/>
  <cols>
    <col min="1" max="1" width="2.33203125" customWidth="1"/>
    <col min="2" max="2" width="5.1640625" bestFit="1" customWidth="1"/>
    <col min="3" max="3" width="10.6640625" bestFit="1" customWidth="1"/>
    <col min="4" max="5" width="12" bestFit="1" customWidth="1"/>
  </cols>
  <sheetData>
    <row r="1" spans="1:5">
      <c r="A1" s="1" t="s">
        <v>43</v>
      </c>
    </row>
    <row r="2" spans="1:5">
      <c r="A2" s="1" t="s">
        <v>34</v>
      </c>
    </row>
    <row r="3" spans="1:5">
      <c r="A3" s="1" t="s">
        <v>35</v>
      </c>
    </row>
    <row r="6" spans="1:5" ht="15" thickBot="1">
      <c r="A6" t="s">
        <v>38</v>
      </c>
    </row>
    <row r="7" spans="1:5">
      <c r="B7" s="24"/>
      <c r="C7" s="24"/>
      <c r="D7" s="24" t="s">
        <v>44</v>
      </c>
      <c r="E7" s="24" t="s">
        <v>46</v>
      </c>
    </row>
    <row r="8" spans="1:5" ht="15" thickBot="1">
      <c r="B8" s="25" t="s">
        <v>36</v>
      </c>
      <c r="C8" s="25" t="s">
        <v>37</v>
      </c>
      <c r="D8" s="25" t="s">
        <v>45</v>
      </c>
      <c r="E8" s="25" t="s">
        <v>47</v>
      </c>
    </row>
    <row r="9" spans="1:5">
      <c r="B9" s="23" t="s">
        <v>40</v>
      </c>
      <c r="C9" s="23" t="s">
        <v>26</v>
      </c>
      <c r="D9" s="23">
        <v>750.0000306845244</v>
      </c>
      <c r="E9" s="23">
        <v>0</v>
      </c>
    </row>
    <row r="10" spans="1:5" ht="15" thickBot="1">
      <c r="B10" s="22" t="s">
        <v>41</v>
      </c>
      <c r="C10" s="22" t="s">
        <v>4</v>
      </c>
      <c r="D10" s="22">
        <v>749.9999993896439</v>
      </c>
      <c r="E10" s="22">
        <v>0</v>
      </c>
    </row>
    <row r="12" spans="1:5" ht="15" thickBot="1">
      <c r="A12" t="s">
        <v>39</v>
      </c>
    </row>
    <row r="13" spans="1:5">
      <c r="B13" s="24"/>
      <c r="C13" s="24"/>
      <c r="D13" s="24" t="s">
        <v>44</v>
      </c>
      <c r="E13" s="24" t="s">
        <v>48</v>
      </c>
    </row>
    <row r="14" spans="1:5" ht="15" thickBot="1">
      <c r="B14" s="25" t="s">
        <v>36</v>
      </c>
      <c r="C14" s="25" t="s">
        <v>37</v>
      </c>
      <c r="D14" s="25" t="s">
        <v>45</v>
      </c>
      <c r="E14" s="25" t="s">
        <v>49</v>
      </c>
    </row>
    <row r="15" spans="1:5" ht="15" thickBot="1">
      <c r="B15" s="22" t="s">
        <v>42</v>
      </c>
      <c r="C15" s="22" t="s">
        <v>33</v>
      </c>
      <c r="D15" s="22">
        <v>75000.000721336401</v>
      </c>
      <c r="E15" s="22">
        <v>4.9999993647077093E-2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3" sqref="G3"/>
    </sheetView>
  </sheetViews>
  <sheetFormatPr baseColWidth="10" defaultColWidth="8.83203125" defaultRowHeight="14" x14ac:dyDescent="0"/>
  <sheetData>
    <row r="1" spans="1:7">
      <c r="A1" s="26" t="s">
        <v>25</v>
      </c>
      <c r="B1" s="26"/>
    </row>
    <row r="2" spans="1:7">
      <c r="B2" s="4" t="s">
        <v>26</v>
      </c>
      <c r="C2" s="4" t="s">
        <v>4</v>
      </c>
      <c r="D2" s="4" t="s">
        <v>27</v>
      </c>
      <c r="E2" s="4" t="s">
        <v>28</v>
      </c>
      <c r="F2" s="4" t="s">
        <v>29</v>
      </c>
      <c r="G2" s="4" t="s">
        <v>30</v>
      </c>
    </row>
    <row r="3" spans="1:7">
      <c r="B3" s="17">
        <v>750.0000306845244</v>
      </c>
      <c r="C3" s="17">
        <v>749.9999993896439</v>
      </c>
      <c r="D3">
        <v>5</v>
      </c>
      <c r="E3">
        <v>0.25</v>
      </c>
      <c r="F3">
        <v>0.75</v>
      </c>
      <c r="G3" s="17">
        <f>D3*B3^E3*C3^F3</f>
        <v>3750.0000360668205</v>
      </c>
    </row>
    <row r="4" spans="1:7">
      <c r="A4" t="s">
        <v>31</v>
      </c>
      <c r="B4">
        <v>25</v>
      </c>
      <c r="C4">
        <v>75</v>
      </c>
    </row>
    <row r="5" spans="1:7">
      <c r="A5" t="s">
        <v>32</v>
      </c>
      <c r="B5">
        <v>75000</v>
      </c>
    </row>
    <row r="7" spans="1:7">
      <c r="B7" s="27" t="s">
        <v>33</v>
      </c>
      <c r="C7" s="27"/>
      <c r="D7" s="27"/>
    </row>
    <row r="8" spans="1:7">
      <c r="B8">
        <f>SUMPRODUCT(B3:C3,B4:C4)</f>
        <v>75000.000721336401</v>
      </c>
      <c r="C8" s="2" t="s">
        <v>18</v>
      </c>
      <c r="D8">
        <f>B5</f>
        <v>75000</v>
      </c>
    </row>
  </sheetData>
  <mergeCells count="2">
    <mergeCell ref="A1:B1"/>
    <mergeCell ref="B7:D7"/>
  </mergeCells>
  <pageMargins left="0.7" right="0.7" top="0.75" bottom="0.75" header="0.3" footer="0.3"/>
  <ignoredErrors>
    <ignoredError sqref="B8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5" sqref="B5"/>
    </sheetView>
  </sheetViews>
  <sheetFormatPr baseColWidth="10" defaultColWidth="8.83203125" defaultRowHeight="14" x14ac:dyDescent="0"/>
  <sheetData>
    <row r="1" spans="1:4">
      <c r="A1" s="1" t="s">
        <v>50</v>
      </c>
    </row>
    <row r="2" spans="1:4">
      <c r="B2" s="4" t="s">
        <v>51</v>
      </c>
      <c r="C2" s="4" t="s">
        <v>52</v>
      </c>
    </row>
    <row r="3" spans="1:4">
      <c r="B3" s="17">
        <v>1.7541204975226483</v>
      </c>
      <c r="C3" s="17">
        <v>2.6311710856554353</v>
      </c>
    </row>
    <row r="4" spans="1:4">
      <c r="B4">
        <v>2</v>
      </c>
      <c r="C4">
        <v>3</v>
      </c>
    </row>
    <row r="5" spans="1:4">
      <c r="A5" s="3" t="s">
        <v>53</v>
      </c>
      <c r="B5" s="17">
        <f>SUMPRODUCT(B3:C3,B4:C4)</f>
        <v>11.401754252011603</v>
      </c>
    </row>
    <row r="7" spans="1:4">
      <c r="A7" t="s">
        <v>54</v>
      </c>
      <c r="B7">
        <f>B3^2+C3^2</f>
        <v>10.000000001818306</v>
      </c>
    </row>
    <row r="9" spans="1:4">
      <c r="B9" s="27" t="s">
        <v>55</v>
      </c>
      <c r="C9" s="27"/>
      <c r="D9" s="27"/>
    </row>
    <row r="10" spans="1:4">
      <c r="B10">
        <f>B7</f>
        <v>10.000000001818306</v>
      </c>
      <c r="C10" s="2" t="s">
        <v>18</v>
      </c>
      <c r="D10">
        <v>10</v>
      </c>
    </row>
  </sheetData>
  <mergeCells count="1">
    <mergeCell ref="B9:D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Problem 1</vt:lpstr>
      <vt:lpstr>Sensitivity Report 1</vt:lpstr>
      <vt:lpstr>Cobb-Douglas</vt:lpstr>
      <vt:lpstr>Problem 3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Gross</dc:creator>
  <cp:lastModifiedBy>Robert Gross</cp:lastModifiedBy>
  <dcterms:created xsi:type="dcterms:W3CDTF">2011-04-07T19:20:01Z</dcterms:created>
  <dcterms:modified xsi:type="dcterms:W3CDTF">2011-04-15T18:58:42Z</dcterms:modified>
</cp:coreProperties>
</file>